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Anforderungen" sheetId="2" state="visible" r:id="rId2"/>
    <sheet xmlns:r="http://schemas.openxmlformats.org/officeDocument/2006/relationships" name="Bewertung" sheetId="3" state="visible" r:id="rId3"/>
  </sheets>
  <definedNames>
    <definedName name="_xlnm._FilterDatabase" localSheetId="1" hidden="1">'Anforderungen'!$A$4:$G$70</definedName>
    <definedName name="_xlnm.Print_Titles" localSheetId="1">'Anforderungen'!$4:$4</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name val="Calibri"/>
      <b val="1"/>
      <color rgb="000B2440"/>
      <sz val="16"/>
    </font>
    <font>
      <name val="Calibri"/>
      <color rgb="00475467"/>
      <sz val="11"/>
    </font>
    <font>
      <name val="Calibri"/>
      <b val="1"/>
      <color rgb="000B2440"/>
      <sz val="12"/>
    </font>
    <font>
      <name val="Calibri"/>
      <b val="1"/>
      <color rgb="000B2440"/>
    </font>
    <font>
      <name val="Calibri"/>
      <b val="1"/>
      <color rgb="00FFFFFF"/>
      <sz val="11"/>
    </font>
    <font>
      <name val="Calibri"/>
      <i val="1"/>
      <color rgb="00667085"/>
    </font>
    <font>
      <name val="Calibri"/>
      <b val="1"/>
    </font>
    <font>
      <name val="Calibri"/>
      <b val="1"/>
      <sz val="13"/>
    </font>
  </fonts>
  <fills count="4">
    <fill>
      <patternFill/>
    </fill>
    <fill>
      <patternFill patternType="gray125"/>
    </fill>
    <fill>
      <patternFill patternType="solid">
        <fgColor rgb="000B2440"/>
      </patternFill>
    </fill>
    <fill>
      <patternFill patternType="solid">
        <fgColor rgb="00F3F6FB"/>
      </patternFill>
    </fill>
  </fills>
  <borders count="2">
    <border>
      <left/>
      <right/>
      <top/>
      <bottom/>
      <diagonal/>
    </border>
    <border>
      <left style="thin">
        <color rgb="00D9E0EA"/>
      </left>
      <right style="thin">
        <color rgb="00D9E0EA"/>
      </right>
      <top style="thin">
        <color rgb="00D9E0EA"/>
      </top>
      <bottom style="thin">
        <color rgb="00D9E0EA"/>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0" fillId="0" borderId="1" pivotButton="0" quotePrefix="0" xfId="0"/>
    <xf numFmtId="164" fontId="0" fillId="0" borderId="1" pivotButton="0" quotePrefix="0" xfId="0"/>
    <xf numFmtId="0" fontId="5" fillId="2" borderId="1" applyAlignment="1" pivotButton="0" quotePrefix="0" xfId="0">
      <alignment vertical="center" wrapText="1"/>
    </xf>
    <xf numFmtId="0" fontId="0" fillId="0" borderId="1" applyAlignment="1" pivotButton="0" quotePrefix="0" xfId="0">
      <alignment vertical="top" wrapText="1"/>
    </xf>
    <xf numFmtId="0" fontId="6" fillId="0" borderId="1" applyAlignment="1" pivotButton="0" quotePrefix="0" xfId="0">
      <alignment vertical="top" wrapText="1"/>
    </xf>
    <xf numFmtId="9" fontId="0" fillId="0" borderId="1" pivotButton="0" quotePrefix="0" xfId="0"/>
    <xf numFmtId="0" fontId="7" fillId="3" borderId="1" pivotButton="0" quotePrefix="0" xfId="0"/>
    <xf numFmtId="9" fontId="7" fillId="3" borderId="1" pivotButton="0" quotePrefix="0" xfId="0"/>
    <xf numFmtId="0" fontId="8" fillId="0" borderId="0" pivotButton="0" quotePrefix="0" xfId="0"/>
    <xf numFmtId="0" fontId="6" fillId="0" borderId="1" pivotButton="0" quotePrefix="0" xfId="0"/>
  </cellXfs>
  <cellStyles count="1">
    <cellStyle name="Normal" xfId="0" builtinId="0" hidden="0"/>
  </cellStyles>
  <dxfs count="3">
    <dxf>
      <font>
        <b val="1"/>
        <color rgb="00B42318"/>
      </font>
      <fill>
        <patternFill patternType="solid">
          <fgColor rgb="00FDE8E7"/>
        </patternFill>
      </fill>
    </dxf>
    <dxf>
      <fill>
        <patternFill patternType="solid">
          <fgColor rgb="00E7F6EC"/>
        </patternFill>
      </fill>
    </dxf>
    <dxf>
      <fill>
        <patternFill patternType="solid">
          <fgColor rgb="00FEF4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6" customWidth="1" min="1" max="1"/>
    <col width="92" customWidth="1" min="2" max="2"/>
  </cols>
  <sheetData>
    <row r="1">
      <c r="A1" s="1" t="inlineStr">
        <is>
          <t>Anforderungskatalog Fuhrparksoftware</t>
        </is>
      </c>
    </row>
    <row r="2">
      <c r="A2" s="2" t="inlineStr">
        <is>
          <t>Herausgegeben von der Cloudkasten GmbH · herstellerneutral · Version 1.0 · Stand 28.09.2026 · Nutzung frei</t>
        </is>
      </c>
    </row>
    <row r="4">
      <c r="A4" s="3" t="inlineStr">
        <is>
          <t>Wofür dieser Katalog gedacht ist</t>
        </is>
      </c>
    </row>
    <row r="5" ht="48" customHeight="1">
      <c r="A5" s="4" t="inlineStr">
        <is>
          <t>Für die Auswahl einer Fuhrparksoftware mit den Schwerpunkten Fahrtenbuch, Fristen und zentrale Auswertung. Der Katalog ist herstellerneutral formuliert und funktioniert für jedes Produkt. Er ersetzt keine Leistungsbeschreibung nach Vergaberecht, liefert aber die Kriterien und Prüffragen dafür.</t>
        </is>
      </c>
    </row>
    <row r="7">
      <c r="A7" s="3" t="inlineStr">
        <is>
          <t>So gehen Sie vor</t>
        </is>
      </c>
    </row>
    <row r="8" ht="86" customHeight="1">
      <c r="A8" s="4" t="inlineStr">
        <is>
          <t>1. Blatt „Anforderungen“ durchgehen und die Priorität je Zeile an das eigene Haus anpassen (Auswahlliste Muss, Soll, Kann). Nicht Zutreffendes löschen, Eigenes in den freien Zeilen am Ende ergänzen.  2. Die Prüffragen an die Anbieter senden oder in der Vorführung stellen. Ein „ja“ zählt erst mit Nachweis: Vorführung, Dokument oder Vertragstext.  3. Je Anbieter eine Kopie dieser Datei führen und die Spalte „Erfüllt“ ausfüllen (ja, teilweise, nein).  4. Das Blatt „Bewertung“ zählt die Ergebnisse je Priorität und je Bereich.</t>
        </is>
      </c>
    </row>
    <row r="10">
      <c r="A10" s="3" t="inlineStr">
        <is>
          <t>Muss, Soll, Kann</t>
        </is>
      </c>
    </row>
    <row r="11" ht="62" customHeight="1">
      <c r="A11" s="4" t="inlineStr">
        <is>
          <t>Muss: Ohne diese Eigenschaft kommt das Produkt nicht in Frage. Ein nicht erfülltes Muss-Kriterium wird im Blatt „Anforderungen“ rot hervorgehoben und im Blatt „Bewertung“ als Ausschlussgrund gezählt.  Soll: wichtig, aber durch organisatorische Maßnahmen ausgleichbar.  Kann: willkommen, nicht entscheidend. Die vorbelegten Prioritäten sind ein Vorschlag.</t>
        </is>
      </c>
    </row>
    <row r="13">
      <c r="A13" s="3" t="inlineStr">
        <is>
          <t>Worauf sich einzelne Kriterien stützen</t>
        </is>
      </c>
    </row>
    <row r="14" ht="76" customHeight="1">
      <c r="A14" s="4" t="inlineStr">
        <is>
          <t>Unveränderbarkeit des Fahrtenbuchs: R 8.1 Abs. 9 Nr. 2 Satz 6 LStR; für Landesfahrzeuge in Baden-Württemberg Nr. 14.3.7 VwV Kfz. Monatsabschluss: Nr. 14.1 VwV Kfz BW. Prüffristen: § 57 DGUV Vorschrift 70 bzw. 71, § 3 Abs. 6 BetrSichV. Auftragsverarbeitung und TOM: Art. 28 und Art. 32 DSGVO. Mitbestimmung: § 72 Abs. 3 Nr. 2 LPVG NRW (andere Länder: eigenes Personalvertretungsgesetz), § 80 Abs. 1 Nr. 21 BPersVG, § 87 Abs. 1 Nr. 6 BetrVG. Barrierefreiheit: EN 301 549 als Referenz, BITV 2.0 bzw. Landesrecht.</t>
        </is>
      </c>
    </row>
    <row r="16">
      <c r="A16" s="3" t="inlineStr">
        <is>
          <t>Grenzen dieses Katalogs</t>
        </is>
      </c>
    </row>
    <row r="17" ht="48" customHeight="1">
      <c r="A17" s="4" t="inlineStr">
        <is>
          <t>Der Katalog deckt die drei Schwerpunkte ab, nicht jede Fuhrparkfunktion (etwa Buchung, Schadenmanagement, Werkstatt). Er ersetzt keine rechtliche Prüfung der Vertragsunterlagen und keine Wirtschaftlichkeitsbetrachtung. Die Bewertung zählt Ergebnisse, sie gewichtet nicht — die Entscheidung bleibt bei Ihnen.</t>
        </is>
      </c>
    </row>
  </sheetData>
  <mergeCells count="5">
    <mergeCell ref="A11:B11"/>
    <mergeCell ref="A5:B5"/>
    <mergeCell ref="A14:B14"/>
    <mergeCell ref="A17:B17"/>
    <mergeCell ref="A8:B8"/>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70"/>
  <sheetViews>
    <sheetView workbookViewId="0">
      <pane ySplit="4" topLeftCell="A5" activePane="bottomLeft" state="frozen"/>
      <selection pane="bottomLeft" activeCell="A1" sqref="A1"/>
    </sheetView>
  </sheetViews>
  <sheetFormatPr baseColWidth="8" defaultRowHeight="15"/>
  <cols>
    <col width="7" customWidth="1" min="1" max="1"/>
    <col width="24" customWidth="1" min="2" max="2"/>
    <col width="60" customWidth="1" min="3" max="3"/>
    <col width="11" customWidth="1" min="4" max="4"/>
    <col width="60" customWidth="1" min="5" max="5"/>
    <col width="12" customWidth="1" min="6" max="6"/>
    <col width="34" customWidth="1" min="7" max="7"/>
  </cols>
  <sheetData>
    <row r="1">
      <c r="A1" s="3" t="inlineStr">
        <is>
          <t>Anforderungen — Priorität anpassen, je Anbieter ausfüllen</t>
        </is>
      </c>
    </row>
    <row r="2">
      <c r="A2" s="5" t="inlineStr">
        <is>
          <t>Anbieter / Produkt:</t>
        </is>
      </c>
      <c r="C2" s="6" t="n"/>
      <c r="D2" s="5" t="inlineStr">
        <is>
          <t>Stand der Angaben:</t>
        </is>
      </c>
      <c r="E2" s="7" t="n"/>
    </row>
    <row r="4" ht="34" customHeight="1">
      <c r="A4" s="8" t="inlineStr">
        <is>
          <t>Nr.</t>
        </is>
      </c>
      <c r="B4" s="8" t="inlineStr">
        <is>
          <t>Bereich</t>
        </is>
      </c>
      <c r="C4" s="8" t="inlineStr">
        <is>
          <t>Anforderung</t>
        </is>
      </c>
      <c r="D4" s="8" t="inlineStr">
        <is>
          <t>Muss/Soll/Kann</t>
        </is>
      </c>
      <c r="E4" s="8" t="inlineStr">
        <is>
          <t>Prüffrage an den Anbieter / Nachweis</t>
        </is>
      </c>
      <c r="F4" s="8" t="inlineStr">
        <is>
          <t>Erfüllt</t>
        </is>
      </c>
      <c r="G4" s="8" t="inlineStr">
        <is>
          <t>Bemerkung</t>
        </is>
      </c>
    </row>
    <row r="5" ht="60" customHeight="1">
      <c r="A5" s="9" t="inlineStr">
        <is>
          <t>1.1</t>
        </is>
      </c>
      <c r="B5" s="9" t="inlineStr">
        <is>
          <t>Fahrtenbuch: Unveränderbarkeit</t>
        </is>
      </c>
      <c r="C5" s="9" t="inlineStr">
        <is>
          <t>Bestätigte Fahrtenbucheinträge lassen sich nicht mehr bearbeiten oder löschen. Korrekturen entstehen als eigener Eintrag mit Pflichtbegründung; das Original bleibt sichtbar.</t>
        </is>
      </c>
      <c r="D5" s="9" t="inlineStr">
        <is>
          <t>Muss</t>
        </is>
      </c>
      <c r="E5" s="9" t="inlineStr">
        <is>
          <t>Vorführung: Korrektur eines bestätigten Eintrags. Was sieht eine prüfende Person danach? Gibt es einen Weg, einen Eintrag ohne Spur zu ändern — auch für Administratoren? Bezug: R 8.1 Abs. 9 Nr. 2 Satz 6 LStR, Nr. 14.3.7 VwV Kfz BW.</t>
        </is>
      </c>
      <c r="F5" s="9" t="n"/>
      <c r="G5" s="9" t="n"/>
    </row>
    <row r="6" ht="45" customHeight="1">
      <c r="A6" s="9" t="inlineStr">
        <is>
          <t>1.2</t>
        </is>
      </c>
      <c r="B6" s="9" t="inlineStr">
        <is>
          <t>Fahrtenbuch: Unveränderbarkeit</t>
        </is>
      </c>
      <c r="C6" s="9" t="inlineStr">
        <is>
          <t>Einträge sind je Fahrzeug fortlaufend nummeriert; eine Lücke in der Nummernfolge ist erkennbar.</t>
        </is>
      </c>
      <c r="D6" s="9" t="inlineStr">
        <is>
          <t>Soll</t>
        </is>
      </c>
      <c r="E6" s="9" t="inlineStr">
        <is>
          <t>Wie wird sichtbar, dass ein Eintrag fehlt oder entfernt wurde? Nachweis: Beschreibung des Datenmodells.</t>
        </is>
      </c>
      <c r="F6" s="9" t="n"/>
      <c r="G6" s="9" t="n"/>
    </row>
    <row r="7" ht="60" customHeight="1">
      <c r="A7" s="9" t="inlineStr">
        <is>
          <t>1.3</t>
        </is>
      </c>
      <c r="B7" s="9" t="inlineStr">
        <is>
          <t>Fahrtenbuch: Unveränderbarkeit</t>
        </is>
      </c>
      <c r="C7" s="9" t="inlineStr">
        <is>
          <t>Der Feldsatz deckt den dienstlichen und den steuerlichen Nachweis ab: Datum, Kilometerstand zu Beginn und Ende, Ziel, Zweck, fahrende Person, bei steuerlicher Führung zusätzlich Art der Fahrt und Geschäftspartner.</t>
        </is>
      </c>
      <c r="D7" s="9" t="inlineStr">
        <is>
          <t>Muss</t>
        </is>
      </c>
      <c r="E7" s="9" t="inlineStr">
        <is>
          <t>Welche Felder sind Pflicht, welche konfigurierbar? Lässt sich je Fahrzeug festlegen, ob dienstlich oder steuerlich geführt wird?</t>
        </is>
      </c>
      <c r="F7" s="9" t="n"/>
      <c r="G7" s="9" t="n"/>
    </row>
    <row r="8" ht="45" customHeight="1">
      <c r="A8" s="9" t="inlineStr">
        <is>
          <t>1.4</t>
        </is>
      </c>
      <c r="B8" s="9" t="inlineStr">
        <is>
          <t>Fahrtenbuch: Unveränderbarkeit</t>
        </is>
      </c>
      <c r="C8" s="9" t="inlineStr">
        <is>
          <t>Der Erfassungszeitpunkt jedes Eintrags wird gespeichert und neben dem Fahrtdatum angezeigt.</t>
        </is>
      </c>
      <c r="D8" s="9" t="inlineStr">
        <is>
          <t>Soll</t>
        </is>
      </c>
      <c r="E8" s="9" t="inlineStr">
        <is>
          <t>Kann eine prüfende Person erkennen, ob zeitnah erfasst wurde? Wird der Zeitpunkt auch im Export ausgegeben?</t>
        </is>
      </c>
      <c r="F8" s="9" t="n"/>
      <c r="G8" s="9" t="n"/>
    </row>
    <row r="9" ht="45" customHeight="1">
      <c r="A9" s="9" t="inlineStr">
        <is>
          <t>2.1</t>
        </is>
      </c>
      <c r="B9" s="9" t="inlineStr">
        <is>
          <t>Lückenprüfung und Monatsabschluss</t>
        </is>
      </c>
      <c r="C9" s="9" t="inlineStr">
        <is>
          <t>Kilometerlücken und Überschneidungen zwischen aufeinanderfolgenden Fahrten werden je Fahrzeug automatisch erkannt und angezeigt.</t>
        </is>
      </c>
      <c r="D9" s="9" t="inlineStr">
        <is>
          <t>Muss</t>
        </is>
      </c>
      <c r="E9" s="9" t="inlineStr">
        <is>
          <t>Vorführung mit einem Fahrzeug, dessen Kilometerstände nicht aneinander anschließen. Wer wird benachrichtigt?</t>
        </is>
      </c>
      <c r="F9" s="9" t="n"/>
      <c r="G9" s="9" t="n"/>
    </row>
    <row r="10" ht="45" customHeight="1">
      <c r="A10" s="9" t="inlineStr">
        <is>
          <t>2.2</t>
        </is>
      </c>
      <c r="B10" s="9" t="inlineStr">
        <is>
          <t>Lückenprüfung und Monatsabschluss</t>
        </is>
      </c>
      <c r="C10" s="9" t="inlineStr">
        <is>
          <t>Monatsabschluss je Fahrzeug durch eine verantwortliche Person; nach dem Abschluss sind Einträge im geschlossenen Monat nur noch als gekennzeichnete Korrektur möglich.</t>
        </is>
      </c>
      <c r="D10" s="9" t="inlineStr">
        <is>
          <t>Soll</t>
        </is>
      </c>
      <c r="E10" s="9" t="inlineStr">
        <is>
          <t>Wie wird der Abschluss dokumentiert (Person, Zeitpunkt)? Muss sein, wenn eigene Vorschriften ihn verlangen, z. B. Nr. 14.1 VwV Kfz BW.</t>
        </is>
      </c>
      <c r="F10" s="9" t="n"/>
      <c r="G10" s="9" t="n"/>
    </row>
    <row r="11" ht="45" customHeight="1">
      <c r="A11" s="9" t="inlineStr">
        <is>
          <t>2.3</t>
        </is>
      </c>
      <c r="B11" s="9" t="inlineStr">
        <is>
          <t>Lückenprüfung und Monatsabschluss</t>
        </is>
      </c>
      <c r="C11" s="9" t="inlineStr">
        <is>
          <t>Offene Monate und offene Lücken sind für die Fuhrparkleitung in einer Übersicht über alle Fahrzeuge sichtbar.</t>
        </is>
      </c>
      <c r="D11" s="9" t="inlineStr">
        <is>
          <t>Soll</t>
        </is>
      </c>
      <c r="E11" s="9" t="inlineStr">
        <is>
          <t>Gibt es eine Liste aller Fahrzeuge mit offenem Abschluss oder offenen Lücken, filterbar nach Organisationseinheit?</t>
        </is>
      </c>
      <c r="F11" s="9" t="n"/>
      <c r="G11" s="9" t="n"/>
    </row>
    <row r="12" ht="45" customHeight="1">
      <c r="A12" s="9" t="inlineStr">
        <is>
          <t>3.1</t>
        </is>
      </c>
      <c r="B12" s="9" t="inlineStr">
        <is>
          <t>Fristenverwaltung</t>
        </is>
      </c>
      <c r="C12" s="9" t="inlineStr">
        <is>
          <t>Die nächste Fälligkeit wird aus Prüfdatum und Frist berechnet, nicht von Hand eingetragen.</t>
        </is>
      </c>
      <c r="D12" s="9" t="inlineStr">
        <is>
          <t>Muss</t>
        </is>
      </c>
      <c r="E12" s="9" t="inlineStr">
        <is>
          <t>Vorführung: Prüfung erfassen und prüfen, ob die neue Fälligkeit automatisch gesetzt wird.</t>
        </is>
      </c>
      <c r="F12" s="9" t="n"/>
      <c r="G12" s="9" t="n"/>
    </row>
    <row r="13" ht="45" customHeight="1">
      <c r="A13" s="9" t="inlineStr">
        <is>
          <t>3.2</t>
        </is>
      </c>
      <c r="B13" s="9" t="inlineStr">
        <is>
          <t>Fristenverwaltung</t>
        </is>
      </c>
      <c r="C13" s="9" t="inlineStr">
        <is>
          <t>Fristen sind je Fahrzeugart festlegbar, auch kürzer als zwölf Monate (z. B. für Fahrzeuge mit hoher Beanspruchung).</t>
        </is>
      </c>
      <c r="D13" s="9" t="inlineStr">
        <is>
          <t>Muss</t>
        </is>
      </c>
      <c r="E13" s="9" t="inlineStr">
        <is>
          <t>Wo werden Fristen hinterlegt — je Fahrzeug, je Fahrzeugart, je Prüfart? Bezug: § 57 DGUV Vorschrift 70 / 71, § 3 Abs. 6 BetrSichV.</t>
        </is>
      </c>
      <c r="F13" s="9" t="n"/>
      <c r="G13" s="9" t="n"/>
    </row>
    <row r="14" ht="45" customHeight="1">
      <c r="A14" s="9" t="inlineStr">
        <is>
          <t>3.3</t>
        </is>
      </c>
      <c r="B14" s="9" t="inlineStr">
        <is>
          <t>Fristenverwaltung</t>
        </is>
      </c>
      <c r="C14" s="9" t="inlineStr">
        <is>
          <t>Der Prüfnachweis (Prüfbericht) wird am Fahrzeug abgelegt und mit dem Prüfdatum verknüpft.</t>
        </is>
      </c>
      <c r="D14" s="9" t="inlineStr">
        <is>
          <t>Muss</t>
        </is>
      </c>
      <c r="E14" s="9" t="inlineStr">
        <is>
          <t>Wie wird der Bericht hochgeladen oder erfasst? Ist er von der Fälligkeitsübersicht aus mit einem Klick erreichbar?</t>
        </is>
      </c>
      <c r="F14" s="9" t="n"/>
      <c r="G14" s="9" t="n"/>
    </row>
    <row r="15" ht="45" customHeight="1">
      <c r="A15" s="9" t="inlineStr">
        <is>
          <t>3.4</t>
        </is>
      </c>
      <c r="B15" s="9" t="inlineStr">
        <is>
          <t>Fristenverwaltung</t>
        </is>
      </c>
      <c r="C15" s="9" t="inlineStr">
        <is>
          <t>Festgestellte Mängel werden als eigener Vorgang bis zur Beseitigung verfolgt; sicherheitsrelevante Mängel sind am Fahrzeug erkennbar.</t>
        </is>
      </c>
      <c r="D15" s="9" t="inlineStr">
        <is>
          <t>Soll</t>
        </is>
      </c>
      <c r="E15" s="9" t="inlineStr">
        <is>
          <t>Vorführung: Mangel erfassen, Frist setzen, Beseitigung dokumentieren. Wird ein Fahrzeug mit offenem sicherheitsrelevantem Mangel gekennzeichnet oder gesperrt?</t>
        </is>
      </c>
      <c r="F15" s="9" t="n"/>
      <c r="G15" s="9" t="n"/>
    </row>
    <row r="16" ht="45" customHeight="1">
      <c r="A16" s="9" t="inlineStr">
        <is>
          <t>3.5</t>
        </is>
      </c>
      <c r="B16" s="9" t="inlineStr">
        <is>
          <t>Fristenverwaltung</t>
        </is>
      </c>
      <c r="C16" s="9" t="inlineStr">
        <is>
          <t>Alle Fristen stehen in einer Liste: Fahrzeugprüfungen, Unterweisungen, Führerscheinkontrollen und Verträge, getrennt nach überfällig und anstehend.</t>
        </is>
      </c>
      <c r="D16" s="9" t="inlineStr">
        <is>
          <t>Muss</t>
        </is>
      </c>
      <c r="E16" s="9" t="inlineStr">
        <is>
          <t>Welche Fristarten erscheinen in derselben Übersicht? Welche setzen ein zusätzliches Modul voraus?</t>
        </is>
      </c>
      <c r="F16" s="9" t="n"/>
      <c r="G16" s="9" t="n"/>
    </row>
    <row r="17" ht="45" customHeight="1">
      <c r="A17" s="9" t="inlineStr">
        <is>
          <t>3.6</t>
        </is>
      </c>
      <c r="B17" s="9" t="inlineStr">
        <is>
          <t>Fristenverwaltung</t>
        </is>
      </c>
      <c r="C17" s="9" t="inlineStr">
        <is>
          <t>Erinnerungen verschwinden nicht still, sondern werden bestätigt oder mit Begründung verworfen.</t>
        </is>
      </c>
      <c r="D17" s="9" t="inlineStr">
        <is>
          <t>Soll</t>
        </is>
      </c>
      <c r="E17" s="9" t="inlineStr">
        <is>
          <t>Was passiert mit einer Erinnerung, auf die niemand reagiert? Ist nachvollziehbar, wer sie wann erledigt hat?</t>
        </is>
      </c>
      <c r="F17" s="9" t="n"/>
      <c r="G17" s="9" t="n"/>
    </row>
    <row r="18" ht="45" customHeight="1">
      <c r="A18" s="9" t="inlineStr">
        <is>
          <t>3.7</t>
        </is>
      </c>
      <c r="B18" s="9" t="inlineStr">
        <is>
          <t>Fristenverwaltung</t>
        </is>
      </c>
      <c r="C18" s="9" t="inlineStr">
        <is>
          <t>Vertretung läuft über Rollen, nicht über persönliche Postfächer oder Kalender.</t>
        </is>
      </c>
      <c r="D18" s="9" t="inlineStr">
        <is>
          <t>Soll</t>
        </is>
      </c>
      <c r="E18" s="9" t="inlineStr">
        <is>
          <t>Erhält die Vertretung Erinnerungen automatisch, wenn die zuständige Person abwesend ist?</t>
        </is>
      </c>
      <c r="F18" s="9" t="n"/>
      <c r="G18" s="9" t="n"/>
    </row>
    <row r="19" ht="45" customHeight="1">
      <c r="A19" s="9" t="inlineStr">
        <is>
          <t>3.8</t>
        </is>
      </c>
      <c r="B19" s="9" t="inlineStr">
        <is>
          <t>Fristenverwaltung</t>
        </is>
      </c>
      <c r="C19" s="9" t="inlineStr">
        <is>
          <t>Neu angelegte Fahrzeuge erhalten ihre Fristen automatisch aus den Regeln der Fahrzeugart.</t>
        </is>
      </c>
      <c r="D19" s="9" t="inlineStr">
        <is>
          <t>Soll</t>
        </is>
      </c>
      <c r="E19" s="9" t="inlineStr">
        <is>
          <t>Vorführung: neues Fahrzeug anlegen und prüfen, welche Fälligkeiten entstehen.</t>
        </is>
      </c>
      <c r="F19" s="9" t="n"/>
      <c r="G19" s="9" t="n"/>
    </row>
    <row r="20" ht="45" customHeight="1">
      <c r="A20" s="9" t="inlineStr">
        <is>
          <t>4.1</t>
        </is>
      </c>
      <c r="B20" s="9" t="inlineStr">
        <is>
          <t>Zentrale Auswertung</t>
        </is>
      </c>
      <c r="C20" s="9" t="inlineStr">
        <is>
          <t>Einheitliches Datenmodell: Antriebsart, Fahrzeugklasse und Organisationseinheit sind Auswahllisten, kein Freitext.</t>
        </is>
      </c>
      <c r="D20" s="9" t="inlineStr">
        <is>
          <t>Muss</t>
        </is>
      </c>
      <c r="E20" s="9" t="inlineStr">
        <is>
          <t>Welche Stammdaten sind Auswahllisten? Wer pflegt die Listen, und lassen sie sich an die eigene Organisation anpassen?</t>
        </is>
      </c>
      <c r="F20" s="9" t="n"/>
      <c r="G20" s="9" t="n"/>
    </row>
    <row r="21" ht="45" customHeight="1">
      <c r="A21" s="9" t="inlineStr">
        <is>
          <t>4.2</t>
        </is>
      </c>
      <c r="B21" s="9" t="inlineStr">
        <is>
          <t>Zentrale Auswertung</t>
        </is>
      </c>
      <c r="C21" s="9" t="inlineStr">
        <is>
          <t>Kennzahlen wie Bestand, Antriebsmix, Durchschnittsalter und Laufleistung lassen sich zu einem Stichtag reproduzieren.</t>
        </is>
      </c>
      <c r="D21" s="9" t="inlineStr">
        <is>
          <t>Soll</t>
        </is>
      </c>
      <c r="E21" s="9" t="inlineStr">
        <is>
          <t>Liefert derselbe Bericht zum selben Stichtag ein Jahr später dasselbe Ergebnis?</t>
        </is>
      </c>
      <c r="F21" s="9" t="n"/>
      <c r="G21" s="9" t="n"/>
    </row>
    <row r="22" ht="45" customHeight="1">
      <c r="A22" s="9" t="inlineStr">
        <is>
          <t>4.3</t>
        </is>
      </c>
      <c r="B22" s="9" t="inlineStr">
        <is>
          <t>Zentrale Auswertung</t>
        </is>
      </c>
      <c r="C22" s="9" t="inlineStr">
        <is>
          <t>Die Kostenquellen sind benannt: Welche Kosten fließen automatisch ein (Tankkarten, Werkstatt, Leasing, Versicherung, Schäden), welche müssen erfasst werden?</t>
        </is>
      </c>
      <c r="D22" s="9" t="inlineStr">
        <is>
          <t>Soll</t>
        </is>
      </c>
      <c r="E22" s="9" t="inlineStr">
        <is>
          <t>Welche Importe und Schnittstellen gibt es, in welchem Format, und was kosten sie?</t>
        </is>
      </c>
      <c r="F22" s="9" t="n"/>
      <c r="G22" s="9" t="n"/>
    </row>
    <row r="23" ht="45" customHeight="1">
      <c r="A23" s="9" t="inlineStr">
        <is>
          <t>4.4</t>
        </is>
      </c>
      <c r="B23" s="9" t="inlineStr">
        <is>
          <t>Zentrale Auswertung</t>
        </is>
      </c>
      <c r="C23" s="9" t="inlineStr">
        <is>
          <t>Auswertungen je Fahrzeug, je Organisationseinheit und gesamt sind ohne Übertragung in eine Tabelle möglich.</t>
        </is>
      </c>
      <c r="D23" s="9" t="inlineStr">
        <is>
          <t>Soll</t>
        </is>
      </c>
      <c r="E23" s="9" t="inlineStr">
        <is>
          <t>Welche Standardberichte gibt es? Können eigene Auswertungen ohne Programmierung erstellt werden?</t>
        </is>
      </c>
      <c r="F23" s="9" t="n"/>
      <c r="G23" s="9" t="n"/>
    </row>
    <row r="24" ht="45" customHeight="1">
      <c r="A24" s="9" t="inlineStr">
        <is>
          <t>5.1</t>
        </is>
      </c>
      <c r="B24" s="9" t="inlineStr">
        <is>
          <t>Rechte, Rollen und standortbezogene Sicht</t>
        </is>
      </c>
      <c r="C24" s="9" t="inlineStr">
        <is>
          <t>Fahrende sehen ihre eigenen Fahrten, Fachbereiche und Dienststellen ihre Fahrzeuge, die Fuhrparkleitung alle.</t>
        </is>
      </c>
      <c r="D24" s="9" t="inlineStr">
        <is>
          <t>Muss</t>
        </is>
      </c>
      <c r="E24" s="9" t="inlineStr">
        <is>
          <t>Vorführung mit drei Testbenutzern. Lässt sich das Rollenmodell so abbilden, wie es die Dienstvereinbarung vorsieht?</t>
        </is>
      </c>
      <c r="F24" s="9" t="n"/>
      <c r="G24" s="9" t="n"/>
    </row>
    <row r="25" ht="45" customHeight="1">
      <c r="A25" s="9" t="inlineStr">
        <is>
          <t>5.2</t>
        </is>
      </c>
      <c r="B25" s="9" t="inlineStr">
        <is>
          <t>Rechte, Rollen und standortbezogene Sicht</t>
        </is>
      </c>
      <c r="C25" s="9" t="inlineStr">
        <is>
          <t>Die standortbezogene Sichtgrenze gilt auch für Administratoren.</t>
        </is>
      </c>
      <c r="D25" s="9" t="inlineStr">
        <is>
          <t>Soll</t>
        </is>
      </c>
      <c r="E25" s="9" t="inlineStr">
        <is>
          <t>Gibt es eine Rolle, die alle Daten sieht, obwohl sie nur technisch administrieren soll? Wird ihr Zugriff protokolliert?</t>
        </is>
      </c>
      <c r="F25" s="9" t="n"/>
      <c r="G25" s="9" t="n"/>
    </row>
    <row r="26" ht="45" customHeight="1">
      <c r="A26" s="9" t="inlineStr">
        <is>
          <t>5.3</t>
        </is>
      </c>
      <c r="B26" s="9" t="inlineStr">
        <is>
          <t>Rechte, Rollen und standortbezogene Sicht</t>
        </is>
      </c>
      <c r="C26" s="9" t="inlineStr">
        <is>
          <t>Dieselbe Sichtgrenze gilt in Berichten und Exporten.</t>
        </is>
      </c>
      <c r="D26" s="9" t="inlineStr">
        <is>
          <t>Muss</t>
        </is>
      </c>
      <c r="E26" s="9" t="inlineStr">
        <is>
          <t>Vorführung: Export eines Fachbereichsbenutzers. Enthält er ausschließlich die Fahrzeuge dieses Bereichs?</t>
        </is>
      </c>
      <c r="F26" s="9" t="n"/>
      <c r="G26" s="9" t="n"/>
    </row>
    <row r="27" ht="45" customHeight="1">
      <c r="A27" s="9" t="inlineStr">
        <is>
          <t>5.4</t>
        </is>
      </c>
      <c r="B27" s="9" t="inlineStr">
        <is>
          <t>Rechte, Rollen und standortbezogene Sicht</t>
        </is>
      </c>
      <c r="C27" s="9" t="inlineStr">
        <is>
          <t>Rollen und Rechte sind ohne Programmierung konfigurierbar.</t>
        </is>
      </c>
      <c r="D27" s="9" t="inlineStr">
        <is>
          <t>Soll</t>
        </is>
      </c>
      <c r="E27" s="9" t="inlineStr">
        <is>
          <t>Wer kann Rollen anlegen und ändern? Werden Rechteänderungen protokolliert?</t>
        </is>
      </c>
      <c r="F27" s="9" t="n"/>
      <c r="G27" s="9" t="n"/>
    </row>
    <row r="28" ht="60" customHeight="1">
      <c r="A28" s="9" t="inlineStr">
        <is>
          <t>6.1</t>
        </is>
      </c>
      <c r="B28" s="9" t="inlineStr">
        <is>
          <t>Mitbestimmung (Personalrat, Betriebsrat)</t>
        </is>
      </c>
      <c r="C28" s="9" t="inlineStr">
        <is>
          <t>Der Anbieter stellt eine Beschreibung der verarbeiteten Daten, der Auswertungen und der Zugriffsrechte bereit, die als Grundlage einer Dienstvereinbarung taugt.</t>
        </is>
      </c>
      <c r="D28" s="9" t="inlineStr">
        <is>
          <t>Soll</t>
        </is>
      </c>
      <c r="E28" s="9" t="inlineStr">
        <is>
          <t>Gibt es eine Systembeschreibung oder einen Datenkatalog? Unterstützt der Anbieter bei Rückfragen des Personalrats? Bezug: § 72 Abs. 3 Nr. 2 LPVG NRW, § 80 Abs. 1 Nr. 21 BPersVG, § 87 Abs. 1 Nr. 6 BetrVG.</t>
        </is>
      </c>
      <c r="F28" s="9" t="n"/>
      <c r="G28" s="9" t="n"/>
    </row>
    <row r="29" ht="45" customHeight="1">
      <c r="A29" s="9" t="inlineStr">
        <is>
          <t>6.2</t>
        </is>
      </c>
      <c r="B29" s="9" t="inlineStr">
        <is>
          <t>Mitbestimmung (Personalrat, Betriebsrat)</t>
        </is>
      </c>
      <c r="C29" s="9" t="inlineStr">
        <is>
          <t>Die Protokollierung von Zugriffen auf personenbezogene Daten ist konfigurierbar und für Datenschutz und Personalrat auswertbar.</t>
        </is>
      </c>
      <c r="D29" s="9" t="inlineStr">
        <is>
          <t>Soll</t>
        </is>
      </c>
      <c r="E29" s="9" t="inlineStr">
        <is>
          <t>Was wird protokolliert (Lesen, Export, personenbezogene Auswertung, Rechteänderung)? Wer darf die Protokolle einsehen?</t>
        </is>
      </c>
      <c r="F29" s="9" t="n"/>
      <c r="G29" s="9" t="n"/>
    </row>
    <row r="30" ht="45" customHeight="1">
      <c r="A30" s="9" t="inlineStr">
        <is>
          <t>6.3</t>
        </is>
      </c>
      <c r="B30" s="9" t="inlineStr">
        <is>
          <t>Mitbestimmung (Personalrat, Betriebsrat)</t>
        </is>
      </c>
      <c r="C30" s="9" t="inlineStr">
        <is>
          <t>Funktionen, die Verhalten erfassen können (Ortung, Telematik, Fahrstilauswertung), sind getrennt aktivierbar und im Auslieferungszustand aus.</t>
        </is>
      </c>
      <c r="D30" s="9" t="inlineStr">
        <is>
          <t>Soll</t>
        </is>
      </c>
      <c r="E30" s="9" t="inlineStr">
        <is>
          <t>Welche solcher Funktionen enthält das Produkt? Lassen sie sich vollständig abschalten, sodass keine Daten erhoben werden?</t>
        </is>
      </c>
      <c r="F30" s="9" t="n"/>
      <c r="G30" s="9" t="n"/>
    </row>
    <row r="31" ht="45" customHeight="1">
      <c r="A31" s="9" t="inlineStr">
        <is>
          <t>6.4</t>
        </is>
      </c>
      <c r="B31" s="9" t="inlineStr">
        <is>
          <t>Mitbestimmung (Personalrat, Betriebsrat)</t>
        </is>
      </c>
      <c r="C31" s="9" t="inlineStr">
        <is>
          <t>Löschfristen sind je Datenart konfigurierbar; die Löschung läuft automatisch und wird protokolliert.</t>
        </is>
      </c>
      <c r="D31" s="9" t="inlineStr">
        <is>
          <t>Muss</t>
        </is>
      </c>
      <c r="E31" s="9" t="inlineStr">
        <is>
          <t>Vorführung: Löschfrist setzen. Wie wird mit Daten verfahren, die für ein laufendes Verfahren gebraucht werden?</t>
        </is>
      </c>
      <c r="F31" s="9" t="n"/>
      <c r="G31" s="9" t="n"/>
    </row>
    <row r="32" ht="60" customHeight="1">
      <c r="A32" s="9" t="inlineStr">
        <is>
          <t>7.1</t>
        </is>
      </c>
      <c r="B32" s="9" t="inlineStr">
        <is>
          <t>Datenschutz, Auftragsverarbeitung und TOM</t>
        </is>
      </c>
      <c r="C32" s="9" t="inlineStr">
        <is>
          <t>Bei Betrieb durch den Anbieter oder einen Dienstleister liegt ein Vertrag nach Art. 28 DSGVO vor, mit Gegenstand, Dauer, Art und Zweck der Verarbeitung und den Unterauftragsverarbeitern.</t>
        </is>
      </c>
      <c r="D32" s="9" t="inlineStr">
        <is>
          <t>Muss</t>
        </is>
      </c>
      <c r="E32" s="9" t="inlineStr">
        <is>
          <t>Muster des Auftragsverarbeitungsvertrags und Liste der Unterauftragsverarbeiter anfordern. Entfällt bei Betrieb ausschließlich durch die eigene IT.</t>
        </is>
      </c>
      <c r="F32" s="9" t="n"/>
      <c r="G32" s="9" t="n"/>
    </row>
    <row r="33" ht="45" customHeight="1">
      <c r="A33" s="9" t="inlineStr">
        <is>
          <t>7.2</t>
        </is>
      </c>
      <c r="B33" s="9" t="inlineStr">
        <is>
          <t>Datenschutz, Auftragsverarbeitung und TOM</t>
        </is>
      </c>
      <c r="C33" s="9" t="inlineStr">
        <is>
          <t>Die technischen und organisatorischen Maßnahmen (Art. 32 DSGVO) sind beschrieben.</t>
        </is>
      </c>
      <c r="D33" s="9" t="inlineStr">
        <is>
          <t>Muss</t>
        </is>
      </c>
      <c r="E33" s="9" t="inlineStr">
        <is>
          <t>TOM-Beschreibung anfordern. Welche Nachweise gibt es (z. B. Prüfberichte, Zertifikate), und wie aktuell sind sie?</t>
        </is>
      </c>
      <c r="F33" s="9" t="n"/>
      <c r="G33" s="9" t="n"/>
    </row>
    <row r="34" ht="45" customHeight="1">
      <c r="A34" s="9" t="inlineStr">
        <is>
          <t>7.3</t>
        </is>
      </c>
      <c r="B34" s="9" t="inlineStr">
        <is>
          <t>Datenschutz, Auftragsverarbeitung und TOM</t>
        </is>
      </c>
      <c r="C34" s="9" t="inlineStr">
        <is>
          <t>Der Speicherort der Daten ist benannt; eine Übermittlung in Drittländer ist ausgeschlossen oder geregelt.</t>
        </is>
      </c>
      <c r="D34" s="9" t="inlineStr">
        <is>
          <t>Muss</t>
        </is>
      </c>
      <c r="E34" s="9" t="inlineStr">
        <is>
          <t>In welchem Land und bei welchem Rechenzentrumsbetreiber liegen Daten und Datensicherungen? Gilt das auch für Support-Zugriffe?</t>
        </is>
      </c>
      <c r="F34" s="9" t="n"/>
      <c r="G34" s="9" t="n"/>
    </row>
    <row r="35" ht="45" customHeight="1">
      <c r="A35" s="9" t="inlineStr">
        <is>
          <t>7.4</t>
        </is>
      </c>
      <c r="B35" s="9" t="inlineStr">
        <is>
          <t>Datenschutz, Auftragsverarbeitung und TOM</t>
        </is>
      </c>
      <c r="C35" s="9" t="inlineStr">
        <is>
          <t>Auskunft und Löschung für einzelne Betroffene sind im System unterstützt.</t>
        </is>
      </c>
      <c r="D35" s="9" t="inlineStr">
        <is>
          <t>Soll</t>
        </is>
      </c>
      <c r="E35" s="9" t="inlineStr">
        <is>
          <t>Wie lässt sich eine Auskunft über alle Daten einer Person erstellen?</t>
        </is>
      </c>
      <c r="F35" s="9" t="n"/>
      <c r="G35" s="9" t="n"/>
    </row>
    <row r="36" ht="45" customHeight="1">
      <c r="A36" s="9" t="inlineStr">
        <is>
          <t>8.1</t>
        </is>
      </c>
      <c r="B36" s="9" t="inlineStr">
        <is>
          <t>Betriebsmodell und Datensouveränität</t>
        </is>
      </c>
      <c r="C36" s="9" t="inlineStr">
        <is>
          <t>Betrieb auf eigener Infrastruktur oder beim kommunalen IT-Dienstleister ist möglich.</t>
        </is>
      </c>
      <c r="D36" s="9" t="inlineStr">
        <is>
          <t>Soll</t>
        </is>
      </c>
      <c r="E36" s="9" t="inlineStr">
        <is>
          <t>Welche Betriebsmodelle werden angeboten? Priorität je nach Vorgabe des eigenen Hauses auf Muss setzen.</t>
        </is>
      </c>
      <c r="F36" s="9" t="n"/>
      <c r="G36" s="9" t="n"/>
    </row>
    <row r="37" ht="45" customHeight="1">
      <c r="A37" s="9" t="inlineStr">
        <is>
          <t>8.2</t>
        </is>
      </c>
      <c r="B37" s="9" t="inlineStr">
        <is>
          <t>Betriebsmodell und Datensouveränität</t>
        </is>
      </c>
      <c r="C37" s="9" t="inlineStr">
        <is>
          <t>Administrativer Zugriff auf die Daten ist geregelt: Wer hat ihn (Anbieter, Dienstleister, eigene IT)? Zugriffe des Anbieters nur nach Freigabe und protokolliert.</t>
        </is>
      </c>
      <c r="D37" s="9" t="inlineStr">
        <is>
          <t>Muss</t>
        </is>
      </c>
      <c r="E37" s="9" t="inlineStr">
        <is>
          <t>Wie läuft ein Support-Zugriff ab? Wer gibt ihn frei, und wo ist er dokumentiert?</t>
        </is>
      </c>
      <c r="F37" s="9" t="n"/>
      <c r="G37" s="9" t="n"/>
    </row>
    <row r="38" ht="45" customHeight="1">
      <c r="A38" s="9" t="inlineStr">
        <is>
          <t>8.3</t>
        </is>
      </c>
      <c r="B38" s="9" t="inlineStr">
        <is>
          <t>Betriebsmodell und Datensouveränität</t>
        </is>
      </c>
      <c r="C38" s="9" t="inlineStr">
        <is>
          <t>Systemvoraussetzungen (Betriebssystem, Datenbank, Browser, Mengengerüst) sind dokumentiert.</t>
        </is>
      </c>
      <c r="D38" s="9" t="inlineStr">
        <is>
          <t>Kann</t>
        </is>
      </c>
      <c r="E38" s="9" t="inlineStr">
        <is>
          <t>Systemvoraussetzungen anfordern und mit der eigenen IT abstimmen.</t>
        </is>
      </c>
      <c r="F38" s="9" t="n"/>
      <c r="G38" s="9" t="n"/>
    </row>
    <row r="39" ht="45" customHeight="1">
      <c r="A39" s="9" t="inlineStr">
        <is>
          <t>8.4</t>
        </is>
      </c>
      <c r="B39" s="9" t="inlineStr">
        <is>
          <t>Betriebsmodell und Datensouveränität</t>
        </is>
      </c>
      <c r="C39" s="9" t="inlineStr">
        <is>
          <t>Updates: Häufigkeit, Einspielweg und die Entscheidung über den Zeitpunkt sind geregelt.</t>
        </is>
      </c>
      <c r="D39" s="9" t="inlineStr">
        <is>
          <t>Soll</t>
        </is>
      </c>
      <c r="E39" s="9" t="inlineStr">
        <is>
          <t>Wer spielt Updates ein? Kann der Zeitpunkt selbst bestimmt werden? Wie wird über Änderungen informiert?</t>
        </is>
      </c>
      <c r="F39" s="9" t="n"/>
      <c r="G39" s="9" t="n"/>
    </row>
    <row r="40" ht="45" customHeight="1">
      <c r="A40" s="9" t="inlineStr">
        <is>
          <t>8.5</t>
        </is>
      </c>
      <c r="B40" s="9" t="inlineStr">
        <is>
          <t>Betriebsmodell und Datensouveränität</t>
        </is>
      </c>
      <c r="C40" s="9" t="inlineStr">
        <is>
          <t>Datensicherung und Wiederherstellung sind beschrieben und testbar.</t>
        </is>
      </c>
      <c r="D40" s="9" t="inlineStr">
        <is>
          <t>Muss</t>
        </is>
      </c>
      <c r="E40" s="9" t="inlineStr">
        <is>
          <t>Wie oft wird gesichert, wie lange aufbewahrt, und wie schnell ist eine Wiederherstellung möglich?</t>
        </is>
      </c>
      <c r="F40" s="9" t="n"/>
      <c r="G40" s="9" t="n"/>
    </row>
    <row r="41" ht="45" customHeight="1">
      <c r="A41" s="9" t="inlineStr">
        <is>
          <t>8.6</t>
        </is>
      </c>
      <c r="B41" s="9" t="inlineStr">
        <is>
          <t>Betriebsmodell und Datensouveränität</t>
        </is>
      </c>
      <c r="C41" s="9" t="inlineStr">
        <is>
          <t>Anmeldung über den vorhandenen Verzeichnisdienst oder Single Sign-On ist möglich.</t>
        </is>
      </c>
      <c r="D41" s="9" t="inlineStr">
        <is>
          <t>Kann</t>
        </is>
      </c>
      <c r="E41" s="9" t="inlineStr">
        <is>
          <t>Welche Verfahren werden unterstützt, und ist das im Preis enthalten?</t>
        </is>
      </c>
      <c r="F41" s="9" t="n"/>
      <c r="G41" s="9" t="n"/>
    </row>
    <row r="42" ht="45" customHeight="1">
      <c r="A42" s="9" t="inlineStr">
        <is>
          <t>9.1</t>
        </is>
      </c>
      <c r="B42" s="9" t="inlineStr">
        <is>
          <t>Lizenzmodell und Gesamtkosten über fünf Jahre</t>
        </is>
      </c>
      <c r="C42" s="9" t="inlineStr">
        <is>
          <t>Das Lizenzmodell ist offengelegt: Kauf mit Wartung oder Abonnement, Bemessungsgrundlage (je Fahrzeug, je Benutzer), Mengenstaffel.</t>
        </is>
      </c>
      <c r="D42" s="9" t="inlineStr">
        <is>
          <t>Muss</t>
        </is>
      </c>
      <c r="E42" s="9" t="inlineStr">
        <is>
          <t>Preisblatt anfordern. Welche Funktionen dieses Katalogs sind im Grundpreis enthalten, welche kosten zusätzlich?</t>
        </is>
      </c>
      <c r="F42" s="9" t="n"/>
      <c r="G42" s="9" t="n"/>
    </row>
    <row r="43" ht="60" customHeight="1">
      <c r="A43" s="9" t="inlineStr">
        <is>
          <t>9.2</t>
        </is>
      </c>
      <c r="B43" s="9" t="inlineStr">
        <is>
          <t>Lizenzmodell und Gesamtkosten über fünf Jahre</t>
        </is>
      </c>
      <c r="C43" s="9" t="inlineStr">
        <is>
          <t>Die Gesamtkosten über fünf Jahre sind vollständig angegeben: Lizenz oder Abonnement, Wartung, Einführung (Einrichtung, Schulung, Datenübernahme), Betrieb (Hosting oder eigene Infrastruktur), optionale Module.</t>
        </is>
      </c>
      <c r="D43" s="9" t="inlineStr">
        <is>
          <t>Muss</t>
        </is>
      </c>
      <c r="E43" s="9" t="inlineStr">
        <is>
          <t>Angebot für fünf Jahre mit derselben Fahrzeugzahl anfordern, damit Kauf und Abonnement vergleichbar werden.</t>
        </is>
      </c>
      <c r="F43" s="9" t="n"/>
      <c r="G43" s="9" t="n"/>
    </row>
    <row r="44" ht="45" customHeight="1">
      <c r="A44" s="9" t="inlineStr">
        <is>
          <t>9.3</t>
        </is>
      </c>
      <c r="B44" s="9" t="inlineStr">
        <is>
          <t>Lizenzmodell und Gesamtkosten über fünf Jahre</t>
        </is>
      </c>
      <c r="C44" s="9" t="inlineStr">
        <is>
          <t>Preisanpassungen während der Laufzeit sind geregelt (Obergrenze, Sonderkündigungsrecht).</t>
        </is>
      </c>
      <c r="D44" s="9" t="inlineStr">
        <is>
          <t>Soll</t>
        </is>
      </c>
      <c r="E44" s="9" t="inlineStr">
        <is>
          <t>Wie oft und in welcher Höhe dürfen Preise angepasst werden?</t>
        </is>
      </c>
      <c r="F44" s="9" t="n"/>
      <c r="G44" s="9" t="n"/>
    </row>
    <row r="45" ht="45" customHeight="1">
      <c r="A45" s="9" t="inlineStr">
        <is>
          <t>9.4</t>
        </is>
      </c>
      <c r="B45" s="9" t="inlineStr">
        <is>
          <t>Lizenzmodell und Gesamtkosten über fünf Jahre</t>
        </is>
      </c>
      <c r="C45" s="9" t="inlineStr">
        <is>
          <t>Es ist geregelt, was nach dem Ende von Wartung oder Abonnement geschieht: Kann die Software weiter genutzt werden, und bleiben die Daten zugänglich?</t>
        </is>
      </c>
      <c r="D45" s="9" t="inlineStr">
        <is>
          <t>Soll</t>
        </is>
      </c>
      <c r="E45" s="9" t="inlineStr">
        <is>
          <t>Was ist nach Vertragsende noch möglich, und bis wann?</t>
        </is>
      </c>
      <c r="F45" s="9" t="n"/>
      <c r="G45" s="9" t="n"/>
    </row>
    <row r="46" ht="45" customHeight="1">
      <c r="A46" s="9" t="inlineStr">
        <is>
          <t>10.1</t>
        </is>
      </c>
      <c r="B46" s="9" t="inlineStr">
        <is>
          <t>Barrierefreiheit</t>
        </is>
      </c>
      <c r="C46" s="9" t="inlineStr">
        <is>
          <t>Die Oberfläche ist barrierefrei gestaltet; als Referenz dient die EN 301 549, für öffentliche Stellen die jeweils geltende Verordnung (im Bund die BITV 2.0).</t>
        </is>
      </c>
      <c r="D46" s="9" t="inlineStr">
        <is>
          <t>Soll</t>
        </is>
      </c>
      <c r="E46" s="9" t="inlineStr">
        <is>
          <t>Konformitätsbericht oder Erklärung zur Barrierefreiheit mit bekannten Einschränkungen anfordern. Für öffentliche Stellen Priorität entsprechend festlegen.</t>
        </is>
      </c>
      <c r="F46" s="9" t="n"/>
      <c r="G46" s="9" t="n"/>
    </row>
    <row r="47" ht="45" customHeight="1">
      <c r="A47" s="9" t="inlineStr">
        <is>
          <t>10.2</t>
        </is>
      </c>
      <c r="B47" s="9" t="inlineStr">
        <is>
          <t>Barrierefreiheit</t>
        </is>
      </c>
      <c r="C47" s="9" t="inlineStr">
        <is>
          <t>Bedienung per Tastatur und mit Bildschirmleseprogramm ist möglich, Kontraste und Schriftgrößen sind ausreichend.</t>
        </is>
      </c>
      <c r="D47" s="9" t="inlineStr">
        <is>
          <t>Kann</t>
        </is>
      </c>
      <c r="E47" s="9" t="inlineStr">
        <is>
          <t>Test mit einer eigenen Prüfperson oder der Schwerbehindertenvertretung in der Demo vereinbaren.</t>
        </is>
      </c>
      <c r="F47" s="9" t="n"/>
      <c r="G47" s="9" t="n"/>
    </row>
    <row r="48" ht="45" customHeight="1">
      <c r="A48" s="9" t="inlineStr">
        <is>
          <t>11.1</t>
        </is>
      </c>
      <c r="B48" s="9" t="inlineStr">
        <is>
          <t>Export und Ausstieg</t>
        </is>
      </c>
      <c r="C48" s="9" t="inlineStr">
        <is>
          <t>Fahrtenbücher und Prüfnachweise lassen sich vollständig als PDF exportieren, etwa für die Archivierung.</t>
        </is>
      </c>
      <c r="D48" s="9" t="inlineStr">
        <is>
          <t>Muss</t>
        </is>
      </c>
      <c r="E48" s="9" t="inlineStr">
        <is>
          <t>Vorführung: PDF-Export eines Fahrtenbuchs über einen ganzen Monat bzw. ein Jahr.</t>
        </is>
      </c>
      <c r="F48" s="9" t="n"/>
      <c r="G48" s="9" t="n"/>
    </row>
    <row r="49" ht="45" customHeight="1">
      <c r="A49" s="9" t="inlineStr">
        <is>
          <t>11.2</t>
        </is>
      </c>
      <c r="B49" s="9" t="inlineStr">
        <is>
          <t>Export und Ausstieg</t>
        </is>
      </c>
      <c r="C49" s="9" t="inlineStr">
        <is>
          <t>Alle Daten lassen sich in einem weiterverarbeitbaren Format exportieren (z. B. CSV, XLSX), jeweils mit allen Zeilen, nicht nur der angezeigten Seite.</t>
        </is>
      </c>
      <c r="D49" s="9" t="inlineStr">
        <is>
          <t>Muss</t>
        </is>
      </c>
      <c r="E49" s="9" t="inlineStr">
        <is>
          <t>Vorführung: Export einer Liste mit mehr Einträgen, als auf eine Bildschirmseite passen.</t>
        </is>
      </c>
      <c r="F49" s="9" t="n"/>
      <c r="G49" s="9" t="n"/>
    </row>
    <row r="50" ht="45" customHeight="1">
      <c r="A50" s="9" t="inlineStr">
        <is>
          <t>11.3</t>
        </is>
      </c>
      <c r="B50" s="9" t="inlineStr">
        <is>
          <t>Export und Ausstieg</t>
        </is>
      </c>
      <c r="C50" s="9" t="inlineStr">
        <is>
          <t>Bei Vertragsende werden alle Daten einschließlich Dokumenten und Historie vollständig herausgegeben; Frist und Format sind vertraglich geregelt.</t>
        </is>
      </c>
      <c r="D50" s="9" t="inlineStr">
        <is>
          <t>Muss</t>
        </is>
      </c>
      <c r="E50" s="9" t="inlineStr">
        <is>
          <t>In welchem Format, in welcher Frist und zu welchen Kosten erfolgt die Herausgabe?</t>
        </is>
      </c>
      <c r="F50" s="9" t="n"/>
      <c r="G50" s="9" t="n"/>
    </row>
    <row r="51" ht="45" customHeight="1">
      <c r="A51" s="9" t="inlineStr">
        <is>
          <t>12.1</t>
        </is>
      </c>
      <c r="B51" s="9" t="inlineStr">
        <is>
          <t>Migrationspfad</t>
        </is>
      </c>
      <c r="C51" s="9" t="inlineStr">
        <is>
          <t>Die Umstellung erfolgt zu einem festgelegten Stichtag; bis dahin geführte Papierbände werden archiviert.</t>
        </is>
      </c>
      <c r="D51" s="9" t="inlineStr">
        <is>
          <t>Soll</t>
        </is>
      </c>
      <c r="E51" s="9" t="inlineStr">
        <is>
          <t>Wie unterstützt der Anbieter die Planung des Stichtags? Welche Erfahrungen gibt es mit Parallelbetrieb?</t>
        </is>
      </c>
      <c r="F51" s="9" t="n"/>
      <c r="G51" s="9" t="n"/>
    </row>
    <row r="52" ht="45" customHeight="1">
      <c r="A52" s="9" t="inlineStr">
        <is>
          <t>12.2</t>
        </is>
      </c>
      <c r="B52" s="9" t="inlineStr">
        <is>
          <t>Migrationspfad</t>
        </is>
      </c>
      <c r="C52" s="9" t="inlineStr">
        <is>
          <t>Die Anfangskilometerstände je Fahrzeug werden zum Stichtag übernommen.</t>
        </is>
      </c>
      <c r="D52" s="9" t="inlineStr">
        <is>
          <t>Muss</t>
        </is>
      </c>
      <c r="E52" s="9" t="inlineStr">
        <is>
          <t>Wie werden Anfangsstände erfasst — einzeln, per Sammelerfassung oder Import?</t>
        </is>
      </c>
      <c r="F52" s="9" t="n"/>
      <c r="G52" s="9" t="n"/>
    </row>
    <row r="53" ht="45" customHeight="1">
      <c r="A53" s="9" t="inlineStr">
        <is>
          <t>12.3</t>
        </is>
      </c>
      <c r="B53" s="9" t="inlineStr">
        <is>
          <t>Migrationspfad</t>
        </is>
      </c>
      <c r="C53" s="9" t="inlineStr">
        <is>
          <t>Bestandslisten der Fachbereiche (Fahrzeuge, Fahrende, letzte Prüfdaten) lassen sich per Datei importieren, mit Vorschau und Fehlerliste vor der Übernahme.</t>
        </is>
      </c>
      <c r="D53" s="9" t="inlineStr">
        <is>
          <t>Soll</t>
        </is>
      </c>
      <c r="E53" s="9" t="inlineStr">
        <is>
          <t>Importvorlage anfordern. Was passiert mit fehlerhaften Zeilen?</t>
        </is>
      </c>
      <c r="F53" s="9" t="n"/>
      <c r="G53" s="9" t="n"/>
    </row>
    <row r="54" ht="45" customHeight="1">
      <c r="A54" s="9" t="inlineStr">
        <is>
          <t>12.4</t>
        </is>
      </c>
      <c r="B54" s="9" t="inlineStr">
        <is>
          <t>Migrationspfad</t>
        </is>
      </c>
      <c r="C54" s="9" t="inlineStr">
        <is>
          <t>Dubletten werden erkannt, z. B. dasselbe Kennzeichen oder dieselbe Fahrzeug-Identifizierungsnummer in zwei Listen.</t>
        </is>
      </c>
      <c r="D54" s="9" t="inlineStr">
        <is>
          <t>Soll</t>
        </is>
      </c>
      <c r="E54" s="9" t="inlineStr">
        <is>
          <t>Wie werden Dubletten angezeigt, und wer entscheidet über die Bereinigung?</t>
        </is>
      </c>
      <c r="F54" s="9" t="n"/>
      <c r="G54" s="9" t="n"/>
    </row>
    <row r="55" ht="45" customHeight="1">
      <c r="A55" s="9" t="inlineStr">
        <is>
          <t>12.5</t>
        </is>
      </c>
      <c r="B55" s="9" t="inlineStr">
        <is>
          <t>Migrationspfad</t>
        </is>
      </c>
      <c r="C55" s="9" t="inlineStr">
        <is>
          <t>Einführungsleistungen (Einrichtung, Schulung, Begleitung) sind mit Aufwand und Preis beschrieben.</t>
        </is>
      </c>
      <c r="D55" s="9" t="inlineStr">
        <is>
          <t>Soll</t>
        </is>
      </c>
      <c r="E55" s="9" t="inlineStr">
        <is>
          <t>Einführungsplan mit Aufwandsschätzung und Verantwortlichkeiten auf beiden Seiten anfordern.</t>
        </is>
      </c>
      <c r="F55" s="9" t="n"/>
      <c r="G55" s="9" t="n"/>
    </row>
    <row r="56" ht="30" customHeight="1">
      <c r="A56" s="9" t="n"/>
      <c r="B56" s="10" t="inlineStr">
        <is>
          <t>Eigene Anforderung</t>
        </is>
      </c>
      <c r="C56" s="9" t="n"/>
      <c r="D56" s="9" t="n"/>
      <c r="E56" s="9" t="n"/>
      <c r="F56" s="9" t="n"/>
      <c r="G56" s="9" t="n"/>
    </row>
    <row r="57" ht="30" customHeight="1">
      <c r="A57" s="9" t="n"/>
      <c r="B57" s="10" t="n"/>
      <c r="C57" s="9" t="n"/>
      <c r="D57" s="9" t="n"/>
      <c r="E57" s="9" t="n"/>
      <c r="F57" s="9" t="n"/>
      <c r="G57" s="9" t="n"/>
    </row>
    <row r="58" ht="30" customHeight="1">
      <c r="A58" s="9" t="n"/>
      <c r="B58" s="10" t="n"/>
      <c r="C58" s="9" t="n"/>
      <c r="D58" s="9" t="n"/>
      <c r="E58" s="9" t="n"/>
      <c r="F58" s="9" t="n"/>
      <c r="G58" s="9" t="n"/>
    </row>
    <row r="59" ht="30" customHeight="1">
      <c r="A59" s="9" t="n"/>
      <c r="B59" s="10" t="n"/>
      <c r="C59" s="9" t="n"/>
      <c r="D59" s="9" t="n"/>
      <c r="E59" s="9" t="n"/>
      <c r="F59" s="9" t="n"/>
      <c r="G59" s="9" t="n"/>
    </row>
    <row r="60" ht="30" customHeight="1">
      <c r="A60" s="9" t="n"/>
      <c r="B60" s="10" t="n"/>
      <c r="C60" s="9" t="n"/>
      <c r="D60" s="9" t="n"/>
      <c r="E60" s="9" t="n"/>
      <c r="F60" s="9" t="n"/>
      <c r="G60" s="9" t="n"/>
    </row>
    <row r="61" ht="30" customHeight="1">
      <c r="A61" s="9" t="n"/>
      <c r="B61" s="10" t="n"/>
      <c r="C61" s="9" t="n"/>
      <c r="D61" s="9" t="n"/>
      <c r="E61" s="9" t="n"/>
      <c r="F61" s="9" t="n"/>
      <c r="G61" s="9" t="n"/>
    </row>
    <row r="62" ht="30" customHeight="1">
      <c r="A62" s="9" t="n"/>
      <c r="B62" s="10" t="n"/>
      <c r="C62" s="9" t="n"/>
      <c r="D62" s="9" t="n"/>
      <c r="E62" s="9" t="n"/>
      <c r="F62" s="9" t="n"/>
      <c r="G62" s="9" t="n"/>
    </row>
    <row r="63" ht="30" customHeight="1">
      <c r="A63" s="9" t="n"/>
      <c r="B63" s="10" t="n"/>
      <c r="C63" s="9" t="n"/>
      <c r="D63" s="9" t="n"/>
      <c r="E63" s="9" t="n"/>
      <c r="F63" s="9" t="n"/>
      <c r="G63" s="9" t="n"/>
    </row>
    <row r="64" ht="30" customHeight="1">
      <c r="A64" s="9" t="n"/>
      <c r="B64" s="10" t="n"/>
      <c r="C64" s="9" t="n"/>
      <c r="D64" s="9" t="n"/>
      <c r="E64" s="9" t="n"/>
      <c r="F64" s="9" t="n"/>
      <c r="G64" s="9" t="n"/>
    </row>
    <row r="65" ht="30" customHeight="1">
      <c r="A65" s="9" t="n"/>
      <c r="B65" s="10" t="n"/>
      <c r="C65" s="9" t="n"/>
      <c r="D65" s="9" t="n"/>
      <c r="E65" s="9" t="n"/>
      <c r="F65" s="9" t="n"/>
      <c r="G65" s="9" t="n"/>
    </row>
    <row r="66" ht="30" customHeight="1">
      <c r="A66" s="9" t="n"/>
      <c r="B66" s="10" t="n"/>
      <c r="C66" s="9" t="n"/>
      <c r="D66" s="9" t="n"/>
      <c r="E66" s="9" t="n"/>
      <c r="F66" s="9" t="n"/>
      <c r="G66" s="9" t="n"/>
    </row>
    <row r="67" ht="30" customHeight="1">
      <c r="A67" s="9" t="n"/>
      <c r="B67" s="10" t="n"/>
      <c r="C67" s="9" t="n"/>
      <c r="D67" s="9" t="n"/>
      <c r="E67" s="9" t="n"/>
      <c r="F67" s="9" t="n"/>
      <c r="G67" s="9" t="n"/>
    </row>
    <row r="68" ht="30" customHeight="1">
      <c r="A68" s="9" t="n"/>
      <c r="B68" s="10" t="n"/>
      <c r="C68" s="9" t="n"/>
      <c r="D68" s="9" t="n"/>
      <c r="E68" s="9" t="n"/>
      <c r="F68" s="9" t="n"/>
      <c r="G68" s="9" t="n"/>
    </row>
    <row r="69" ht="30" customHeight="1">
      <c r="A69" s="9" t="n"/>
      <c r="B69" s="10" t="n"/>
      <c r="C69" s="9" t="n"/>
      <c r="D69" s="9" t="n"/>
      <c r="E69" s="9" t="n"/>
      <c r="F69" s="9" t="n"/>
      <c r="G69" s="9" t="n"/>
    </row>
    <row r="70" ht="30" customHeight="1">
      <c r="A70" s="9" t="n"/>
      <c r="B70" s="10" t="n"/>
      <c r="C70" s="9" t="n"/>
      <c r="D70" s="9" t="n"/>
      <c r="E70" s="9" t="n"/>
      <c r="F70" s="9" t="n"/>
      <c r="G70" s="9" t="n"/>
    </row>
  </sheetData>
  <autoFilter ref="A4:G70"/>
  <mergeCells count="1">
    <mergeCell ref="A2:B2"/>
  </mergeCells>
  <conditionalFormatting sqref="A5:G70">
    <cfRule type="expression" priority="1" dxfId="0">
      <formula>AND($D5="Muss",$F5="nein")</formula>
    </cfRule>
  </conditionalFormatting>
  <conditionalFormatting sqref="F5:F70">
    <cfRule type="expression" priority="2" dxfId="1">
      <formula>$F5="ja"</formula>
    </cfRule>
    <cfRule type="expression" priority="3" dxfId="2">
      <formula>$F5="teilweise"</formula>
    </cfRule>
  </conditionalFormatting>
  <dataValidations count="2">
    <dataValidation sqref="D5:D70" showDropDown="0" showInputMessage="0" showErrorMessage="0" allowBlank="1" error="Bitte Muss, Soll oder Kann wählen." type="list">
      <formula1>"Muss,Soll,Kann"</formula1>
    </dataValidation>
    <dataValidation sqref="F5:F70" showDropDown="0" showInputMessage="0" showErrorMessage="0" allowBlank="1" error="Bitte ja, teilweise oder nein wählen." type="list">
      <formula1>"ja,teilweise,nein"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6" customWidth="1" min="7" max="7"/>
  </cols>
  <sheetData>
    <row r="1">
      <c r="A1" s="3" t="inlineStr">
        <is>
          <t>Bewertung — wird aus dem Blatt „Anforderungen“ berechnet</t>
        </is>
      </c>
    </row>
    <row r="2">
      <c r="A2" s="5" t="inlineStr">
        <is>
          <t>Anbieter / Produkt:</t>
        </is>
      </c>
      <c r="B2" s="5">
        <f>IF(Anforderungen!C2="","(im Blatt Anforderungen eintragen)",Anforderungen!C2)</f>
        <v/>
      </c>
    </row>
    <row r="4" ht="34" customHeight="1">
      <c r="A4" s="8" t="inlineStr">
        <is>
          <t>Priorität</t>
        </is>
      </c>
      <c r="B4" s="8" t="inlineStr">
        <is>
          <t>Anzahl</t>
        </is>
      </c>
      <c r="C4" s="8" t="inlineStr">
        <is>
          <t>ja</t>
        </is>
      </c>
      <c r="D4" s="8" t="inlineStr">
        <is>
          <t>teilweise</t>
        </is>
      </c>
      <c r="E4" s="8" t="inlineStr">
        <is>
          <t>nein</t>
        </is>
      </c>
      <c r="F4" s="8" t="inlineStr">
        <is>
          <t>offen</t>
        </is>
      </c>
      <c r="G4" s="8" t="inlineStr">
        <is>
          <t>Erfüllungsgrad</t>
        </is>
      </c>
    </row>
    <row r="5">
      <c r="A5" s="6" t="inlineStr">
        <is>
          <t>Muss</t>
        </is>
      </c>
      <c r="B5" s="6">
        <f>COUNTIFS(Anforderungen!$D$5:$D$70,A5,Anforderungen!$C$5:$C$70,"&lt;&gt;")</f>
        <v/>
      </c>
      <c r="C5" s="6">
        <f>COUNTIFS(Anforderungen!$D$5:$D$70,A5,Anforderungen!$F$5:$F$70,"ja")</f>
        <v/>
      </c>
      <c r="D5" s="6">
        <f>COUNTIFS(Anforderungen!$D$5:$D$70,A5,Anforderungen!$F$5:$F$70,"teilweise")</f>
        <v/>
      </c>
      <c r="E5" s="6">
        <f>COUNTIFS(Anforderungen!$D$5:$D$70,A5,Anforderungen!$F$5:$F$70,"nein")</f>
        <v/>
      </c>
      <c r="F5" s="6">
        <f>B5-C5-D5-E5</f>
        <v/>
      </c>
      <c r="G5" s="11">
        <f>IF(B5=0,"",(C5+0.5*D5)/B5)</f>
        <v/>
      </c>
    </row>
    <row r="6">
      <c r="A6" s="6" t="inlineStr">
        <is>
          <t>Soll</t>
        </is>
      </c>
      <c r="B6" s="6">
        <f>COUNTIFS(Anforderungen!$D$5:$D$70,A6,Anforderungen!$C$5:$C$70,"&lt;&gt;")</f>
        <v/>
      </c>
      <c r="C6" s="6">
        <f>COUNTIFS(Anforderungen!$D$5:$D$70,A6,Anforderungen!$F$5:$F$70,"ja")</f>
        <v/>
      </c>
      <c r="D6" s="6">
        <f>COUNTIFS(Anforderungen!$D$5:$D$70,A6,Anforderungen!$F$5:$F$70,"teilweise")</f>
        <v/>
      </c>
      <c r="E6" s="6">
        <f>COUNTIFS(Anforderungen!$D$5:$D$70,A6,Anforderungen!$F$5:$F$70,"nein")</f>
        <v/>
      </c>
      <c r="F6" s="6">
        <f>B6-C6-D6-E6</f>
        <v/>
      </c>
      <c r="G6" s="11">
        <f>IF(B6=0,"",(C6+0.5*D6)/B6)</f>
        <v/>
      </c>
    </row>
    <row r="7">
      <c r="A7" s="6" t="inlineStr">
        <is>
          <t>Kann</t>
        </is>
      </c>
      <c r="B7" s="6">
        <f>COUNTIFS(Anforderungen!$D$5:$D$70,A7,Anforderungen!$C$5:$C$70,"&lt;&gt;")</f>
        <v/>
      </c>
      <c r="C7" s="6">
        <f>COUNTIFS(Anforderungen!$D$5:$D$70,A7,Anforderungen!$F$5:$F$70,"ja")</f>
        <v/>
      </c>
      <c r="D7" s="6">
        <f>COUNTIFS(Anforderungen!$D$5:$D$70,A7,Anforderungen!$F$5:$F$70,"teilweise")</f>
        <v/>
      </c>
      <c r="E7" s="6">
        <f>COUNTIFS(Anforderungen!$D$5:$D$70,A7,Anforderungen!$F$5:$F$70,"nein")</f>
        <v/>
      </c>
      <c r="F7" s="6">
        <f>B7-C7-D7-E7</f>
        <v/>
      </c>
      <c r="G7" s="11">
        <f>IF(B7=0,"",(C7+0.5*D7)/B7)</f>
        <v/>
      </c>
    </row>
    <row r="8">
      <c r="A8" s="12" t="inlineStr">
        <is>
          <t>Gesamt</t>
        </is>
      </c>
      <c r="B8" s="12">
        <f>SUM(B5:B7)</f>
        <v/>
      </c>
      <c r="C8" s="12">
        <f>SUM(C5:C7)</f>
        <v/>
      </c>
      <c r="D8" s="12">
        <f>SUM(D5:D7)</f>
        <v/>
      </c>
      <c r="E8" s="12">
        <f>SUM(E5:E7)</f>
        <v/>
      </c>
      <c r="F8" s="12">
        <f>SUM(F5:F7)</f>
        <v/>
      </c>
      <c r="G8" s="13">
        <f>IF(B8=0,"",(C8+0.5*D8)/B8)</f>
        <v/>
      </c>
    </row>
    <row r="10">
      <c r="A10" s="5" t="inlineStr">
        <is>
          <t>Nicht erfüllte Muss-Kriterien</t>
        </is>
      </c>
      <c r="B10" s="14">
        <f>E5</f>
        <v/>
      </c>
      <c r="C10">
        <f>IF(E5&gt;0,"Ausschlussgrund: mindestens ein Muss-Kriterium ist nicht erfüllt.",IF(F5&gt;0,"Noch offene Muss-Kriterien klären.","Alle Muss-Kriterien erfüllt oder teilweise erfüllt."))</f>
        <v/>
      </c>
    </row>
    <row r="11">
      <c r="A11" s="5" t="inlineStr">
        <is>
          <t>Teilweise erfüllte Muss-Kriterien</t>
        </is>
      </c>
      <c r="B11">
        <f>D5</f>
        <v/>
      </c>
      <c r="C11" t="inlineStr">
        <is>
          <t>Klären, ob die Lücke organisatorisch oder vertraglich geschlossen werden kann.</t>
        </is>
      </c>
    </row>
    <row r="13">
      <c r="A13" s="2" t="inlineStr">
        <is>
          <t>Erfüllungsgrad = (ja + halbe Zahl der teilweise erfüllten) ÷ Anzahl. Die Bewertung zählt, sie gewichtet nicht.</t>
        </is>
      </c>
    </row>
    <row r="15" ht="34" customHeight="1">
      <c r="A15" s="8" t="inlineStr">
        <is>
          <t>Bereich</t>
        </is>
      </c>
      <c r="B15" s="8" t="inlineStr">
        <is>
          <t>Anzahl</t>
        </is>
      </c>
      <c r="C15" s="8" t="inlineStr">
        <is>
          <t>ja</t>
        </is>
      </c>
      <c r="D15" s="8" t="inlineStr">
        <is>
          <t>teilweise</t>
        </is>
      </c>
      <c r="E15" s="8" t="inlineStr">
        <is>
          <t>nein</t>
        </is>
      </c>
      <c r="F15" s="8" t="inlineStr">
        <is>
          <t>offen</t>
        </is>
      </c>
      <c r="G15" s="8" t="inlineStr">
        <is>
          <t>Muss nicht erfüllt</t>
        </is>
      </c>
    </row>
    <row r="16" ht="30" customHeight="1">
      <c r="A16" s="9" t="inlineStr">
        <is>
          <t>Fahrtenbuch: Unveränderbarkeit</t>
        </is>
      </c>
      <c r="B16" s="6">
        <f>COUNTIFS(Anforderungen!$B$5:$B$70,A16)</f>
        <v/>
      </c>
      <c r="C16" s="6">
        <f>COUNTIFS(Anforderungen!$B$5:$B$70,A16,Anforderungen!$F$5:$F$70,"ja")</f>
        <v/>
      </c>
      <c r="D16" s="6">
        <f>COUNTIFS(Anforderungen!$B$5:$B$70,A16,Anforderungen!$F$5:$F$70,"teilweise")</f>
        <v/>
      </c>
      <c r="E16" s="6">
        <f>COUNTIFS(Anforderungen!$B$5:$B$70,A16,Anforderungen!$F$5:$F$70,"nein")</f>
        <v/>
      </c>
      <c r="F16" s="6">
        <f>B16-C16-D16-E16</f>
        <v/>
      </c>
      <c r="G16" s="6">
        <f>COUNTIFS(Anforderungen!$B$5:$B$70,A16,Anforderungen!$D$5:$D$70,"Muss",Anforderungen!$F$5:$F$70,"nein")</f>
        <v/>
      </c>
    </row>
    <row r="17" ht="30" customHeight="1">
      <c r="A17" s="9" t="inlineStr">
        <is>
          <t>Lückenprüfung und Monatsabschluss</t>
        </is>
      </c>
      <c r="B17" s="6">
        <f>COUNTIFS(Anforderungen!$B$5:$B$70,A17)</f>
        <v/>
      </c>
      <c r="C17" s="6">
        <f>COUNTIFS(Anforderungen!$B$5:$B$70,A17,Anforderungen!$F$5:$F$70,"ja")</f>
        <v/>
      </c>
      <c r="D17" s="6">
        <f>COUNTIFS(Anforderungen!$B$5:$B$70,A17,Anforderungen!$F$5:$F$70,"teilweise")</f>
        <v/>
      </c>
      <c r="E17" s="6">
        <f>COUNTIFS(Anforderungen!$B$5:$B$70,A17,Anforderungen!$F$5:$F$70,"nein")</f>
        <v/>
      </c>
      <c r="F17" s="6">
        <f>B17-C17-D17-E17</f>
        <v/>
      </c>
      <c r="G17" s="6">
        <f>COUNTIFS(Anforderungen!$B$5:$B$70,A17,Anforderungen!$D$5:$D$70,"Muss",Anforderungen!$F$5:$F$70,"nein")</f>
        <v/>
      </c>
    </row>
    <row r="18" ht="30" customHeight="1">
      <c r="A18" s="9" t="inlineStr">
        <is>
          <t>Fristenverwaltung</t>
        </is>
      </c>
      <c r="B18" s="6">
        <f>COUNTIFS(Anforderungen!$B$5:$B$70,A18)</f>
        <v/>
      </c>
      <c r="C18" s="6">
        <f>COUNTIFS(Anforderungen!$B$5:$B$70,A18,Anforderungen!$F$5:$F$70,"ja")</f>
        <v/>
      </c>
      <c r="D18" s="6">
        <f>COUNTIFS(Anforderungen!$B$5:$B$70,A18,Anforderungen!$F$5:$F$70,"teilweise")</f>
        <v/>
      </c>
      <c r="E18" s="6">
        <f>COUNTIFS(Anforderungen!$B$5:$B$70,A18,Anforderungen!$F$5:$F$70,"nein")</f>
        <v/>
      </c>
      <c r="F18" s="6">
        <f>B18-C18-D18-E18</f>
        <v/>
      </c>
      <c r="G18" s="6">
        <f>COUNTIFS(Anforderungen!$B$5:$B$70,A18,Anforderungen!$D$5:$D$70,"Muss",Anforderungen!$F$5:$F$70,"nein")</f>
        <v/>
      </c>
    </row>
    <row r="19" ht="30" customHeight="1">
      <c r="A19" s="9" t="inlineStr">
        <is>
          <t>Zentrale Auswertung</t>
        </is>
      </c>
      <c r="B19" s="6">
        <f>COUNTIFS(Anforderungen!$B$5:$B$70,A19)</f>
        <v/>
      </c>
      <c r="C19" s="6">
        <f>COUNTIFS(Anforderungen!$B$5:$B$70,A19,Anforderungen!$F$5:$F$70,"ja")</f>
        <v/>
      </c>
      <c r="D19" s="6">
        <f>COUNTIFS(Anforderungen!$B$5:$B$70,A19,Anforderungen!$F$5:$F$70,"teilweise")</f>
        <v/>
      </c>
      <c r="E19" s="6">
        <f>COUNTIFS(Anforderungen!$B$5:$B$70,A19,Anforderungen!$F$5:$F$70,"nein")</f>
        <v/>
      </c>
      <c r="F19" s="6">
        <f>B19-C19-D19-E19</f>
        <v/>
      </c>
      <c r="G19" s="6">
        <f>COUNTIFS(Anforderungen!$B$5:$B$70,A19,Anforderungen!$D$5:$D$70,"Muss",Anforderungen!$F$5:$F$70,"nein")</f>
        <v/>
      </c>
    </row>
    <row r="20" ht="30" customHeight="1">
      <c r="A20" s="9" t="inlineStr">
        <is>
          <t>Rechte, Rollen und standortbezogene Sicht</t>
        </is>
      </c>
      <c r="B20" s="6">
        <f>COUNTIFS(Anforderungen!$B$5:$B$70,A20)</f>
        <v/>
      </c>
      <c r="C20" s="6">
        <f>COUNTIFS(Anforderungen!$B$5:$B$70,A20,Anforderungen!$F$5:$F$70,"ja")</f>
        <v/>
      </c>
      <c r="D20" s="6">
        <f>COUNTIFS(Anforderungen!$B$5:$B$70,A20,Anforderungen!$F$5:$F$70,"teilweise")</f>
        <v/>
      </c>
      <c r="E20" s="6">
        <f>COUNTIFS(Anforderungen!$B$5:$B$70,A20,Anforderungen!$F$5:$F$70,"nein")</f>
        <v/>
      </c>
      <c r="F20" s="6">
        <f>B20-C20-D20-E20</f>
        <v/>
      </c>
      <c r="G20" s="6">
        <f>COUNTIFS(Anforderungen!$B$5:$B$70,A20,Anforderungen!$D$5:$D$70,"Muss",Anforderungen!$F$5:$F$70,"nein")</f>
        <v/>
      </c>
    </row>
    <row r="21" ht="30" customHeight="1">
      <c r="A21" s="9" t="inlineStr">
        <is>
          <t>Mitbestimmung (Personalrat, Betriebsrat)</t>
        </is>
      </c>
      <c r="B21" s="6">
        <f>COUNTIFS(Anforderungen!$B$5:$B$70,A21)</f>
        <v/>
      </c>
      <c r="C21" s="6">
        <f>COUNTIFS(Anforderungen!$B$5:$B$70,A21,Anforderungen!$F$5:$F$70,"ja")</f>
        <v/>
      </c>
      <c r="D21" s="6">
        <f>COUNTIFS(Anforderungen!$B$5:$B$70,A21,Anforderungen!$F$5:$F$70,"teilweise")</f>
        <v/>
      </c>
      <c r="E21" s="6">
        <f>COUNTIFS(Anforderungen!$B$5:$B$70,A21,Anforderungen!$F$5:$F$70,"nein")</f>
        <v/>
      </c>
      <c r="F21" s="6">
        <f>B21-C21-D21-E21</f>
        <v/>
      </c>
      <c r="G21" s="6">
        <f>COUNTIFS(Anforderungen!$B$5:$B$70,A21,Anforderungen!$D$5:$D$70,"Muss",Anforderungen!$F$5:$F$70,"nein")</f>
        <v/>
      </c>
    </row>
    <row r="22" ht="30" customHeight="1">
      <c r="A22" s="9" t="inlineStr">
        <is>
          <t>Datenschutz, Auftragsverarbeitung und TOM</t>
        </is>
      </c>
      <c r="B22" s="6">
        <f>COUNTIFS(Anforderungen!$B$5:$B$70,A22)</f>
        <v/>
      </c>
      <c r="C22" s="6">
        <f>COUNTIFS(Anforderungen!$B$5:$B$70,A22,Anforderungen!$F$5:$F$70,"ja")</f>
        <v/>
      </c>
      <c r="D22" s="6">
        <f>COUNTIFS(Anforderungen!$B$5:$B$70,A22,Anforderungen!$F$5:$F$70,"teilweise")</f>
        <v/>
      </c>
      <c r="E22" s="6">
        <f>COUNTIFS(Anforderungen!$B$5:$B$70,A22,Anforderungen!$F$5:$F$70,"nein")</f>
        <v/>
      </c>
      <c r="F22" s="6">
        <f>B22-C22-D22-E22</f>
        <v/>
      </c>
      <c r="G22" s="6">
        <f>COUNTIFS(Anforderungen!$B$5:$B$70,A22,Anforderungen!$D$5:$D$70,"Muss",Anforderungen!$F$5:$F$70,"nein")</f>
        <v/>
      </c>
    </row>
    <row r="23" ht="30" customHeight="1">
      <c r="A23" s="9" t="inlineStr">
        <is>
          <t>Betriebsmodell und Datensouveränität</t>
        </is>
      </c>
      <c r="B23" s="6">
        <f>COUNTIFS(Anforderungen!$B$5:$B$70,A23)</f>
        <v/>
      </c>
      <c r="C23" s="6">
        <f>COUNTIFS(Anforderungen!$B$5:$B$70,A23,Anforderungen!$F$5:$F$70,"ja")</f>
        <v/>
      </c>
      <c r="D23" s="6">
        <f>COUNTIFS(Anforderungen!$B$5:$B$70,A23,Anforderungen!$F$5:$F$70,"teilweise")</f>
        <v/>
      </c>
      <c r="E23" s="6">
        <f>COUNTIFS(Anforderungen!$B$5:$B$70,A23,Anforderungen!$F$5:$F$70,"nein")</f>
        <v/>
      </c>
      <c r="F23" s="6">
        <f>B23-C23-D23-E23</f>
        <v/>
      </c>
      <c r="G23" s="6">
        <f>COUNTIFS(Anforderungen!$B$5:$B$70,A23,Anforderungen!$D$5:$D$70,"Muss",Anforderungen!$F$5:$F$70,"nein")</f>
        <v/>
      </c>
    </row>
    <row r="24" ht="30" customHeight="1">
      <c r="A24" s="9" t="inlineStr">
        <is>
          <t>Lizenzmodell und Gesamtkosten über fünf Jahre</t>
        </is>
      </c>
      <c r="B24" s="6">
        <f>COUNTIFS(Anforderungen!$B$5:$B$70,A24)</f>
        <v/>
      </c>
      <c r="C24" s="6">
        <f>COUNTIFS(Anforderungen!$B$5:$B$70,A24,Anforderungen!$F$5:$F$70,"ja")</f>
        <v/>
      </c>
      <c r="D24" s="6">
        <f>COUNTIFS(Anforderungen!$B$5:$B$70,A24,Anforderungen!$F$5:$F$70,"teilweise")</f>
        <v/>
      </c>
      <c r="E24" s="6">
        <f>COUNTIFS(Anforderungen!$B$5:$B$70,A24,Anforderungen!$F$5:$F$70,"nein")</f>
        <v/>
      </c>
      <c r="F24" s="6">
        <f>B24-C24-D24-E24</f>
        <v/>
      </c>
      <c r="G24" s="6">
        <f>COUNTIFS(Anforderungen!$B$5:$B$70,A24,Anforderungen!$D$5:$D$70,"Muss",Anforderungen!$F$5:$F$70,"nein")</f>
        <v/>
      </c>
    </row>
    <row r="25" ht="30" customHeight="1">
      <c r="A25" s="9" t="inlineStr">
        <is>
          <t>Barrierefreiheit</t>
        </is>
      </c>
      <c r="B25" s="6">
        <f>COUNTIFS(Anforderungen!$B$5:$B$70,A25)</f>
        <v/>
      </c>
      <c r="C25" s="6">
        <f>COUNTIFS(Anforderungen!$B$5:$B$70,A25,Anforderungen!$F$5:$F$70,"ja")</f>
        <v/>
      </c>
      <c r="D25" s="6">
        <f>COUNTIFS(Anforderungen!$B$5:$B$70,A25,Anforderungen!$F$5:$F$70,"teilweise")</f>
        <v/>
      </c>
      <c r="E25" s="6">
        <f>COUNTIFS(Anforderungen!$B$5:$B$70,A25,Anforderungen!$F$5:$F$70,"nein")</f>
        <v/>
      </c>
      <c r="F25" s="6">
        <f>B25-C25-D25-E25</f>
        <v/>
      </c>
      <c r="G25" s="6">
        <f>COUNTIFS(Anforderungen!$B$5:$B$70,A25,Anforderungen!$D$5:$D$70,"Muss",Anforderungen!$F$5:$F$70,"nein")</f>
        <v/>
      </c>
    </row>
    <row r="26" ht="30" customHeight="1">
      <c r="A26" s="9" t="inlineStr">
        <is>
          <t>Export und Ausstieg</t>
        </is>
      </c>
      <c r="B26" s="6">
        <f>COUNTIFS(Anforderungen!$B$5:$B$70,A26)</f>
        <v/>
      </c>
      <c r="C26" s="6">
        <f>COUNTIFS(Anforderungen!$B$5:$B$70,A26,Anforderungen!$F$5:$F$70,"ja")</f>
        <v/>
      </c>
      <c r="D26" s="6">
        <f>COUNTIFS(Anforderungen!$B$5:$B$70,A26,Anforderungen!$F$5:$F$70,"teilweise")</f>
        <v/>
      </c>
      <c r="E26" s="6">
        <f>COUNTIFS(Anforderungen!$B$5:$B$70,A26,Anforderungen!$F$5:$F$70,"nein")</f>
        <v/>
      </c>
      <c r="F26" s="6">
        <f>B26-C26-D26-E26</f>
        <v/>
      </c>
      <c r="G26" s="6">
        <f>COUNTIFS(Anforderungen!$B$5:$B$70,A26,Anforderungen!$D$5:$D$70,"Muss",Anforderungen!$F$5:$F$70,"nein")</f>
        <v/>
      </c>
    </row>
    <row r="27" ht="30" customHeight="1">
      <c r="A27" s="9" t="inlineStr">
        <is>
          <t>Migrationspfad</t>
        </is>
      </c>
      <c r="B27" s="6">
        <f>COUNTIFS(Anforderungen!$B$5:$B$70,A27)</f>
        <v/>
      </c>
      <c r="C27" s="6">
        <f>COUNTIFS(Anforderungen!$B$5:$B$70,A27,Anforderungen!$F$5:$F$70,"ja")</f>
        <v/>
      </c>
      <c r="D27" s="6">
        <f>COUNTIFS(Anforderungen!$B$5:$B$70,A27,Anforderungen!$F$5:$F$70,"teilweise")</f>
        <v/>
      </c>
      <c r="E27" s="6">
        <f>COUNTIFS(Anforderungen!$B$5:$B$70,A27,Anforderungen!$F$5:$F$70,"nein")</f>
        <v/>
      </c>
      <c r="F27" s="6">
        <f>B27-C27-D27-E27</f>
        <v/>
      </c>
      <c r="G27" s="6">
        <f>COUNTIFS(Anforderungen!$B$5:$B$70,A27,Anforderungen!$D$5:$D$70,"Muss",Anforderungen!$F$5:$F$70,"nein")</f>
        <v/>
      </c>
    </row>
    <row r="28">
      <c r="A28" s="15" t="inlineStr">
        <is>
          <t>Eigene Anforderungen (Bereich frei)</t>
        </is>
      </c>
      <c r="B28" s="6">
        <f>B8-SUM(B16:B27)</f>
        <v/>
      </c>
      <c r="C28" s="6" t="n"/>
      <c r="D28" s="6" t="n"/>
      <c r="E28" s="6" t="n"/>
      <c r="F28" s="6" t="n"/>
      <c r="G28" s="6" t="n"/>
    </row>
    <row r="30">
      <c r="A30" s="3" t="inlineStr">
        <is>
          <t>Gesamturteil / nächste Schritte</t>
        </is>
      </c>
    </row>
    <row r="31" ht="90" customHeight="1">
      <c r="A31" s="9" t="n"/>
    </row>
  </sheetData>
  <mergeCells count="3">
    <mergeCell ref="A31:G31"/>
    <mergeCell ref="C10:G10"/>
    <mergeCell ref="C11:G11"/>
  </mergeCells>
  <conditionalFormatting sqref="A10:G10">
    <cfRule type="expression" priority="1" dxfId="0">
      <formula>$E$5&gt;0</formula>
    </cfRule>
  </conditionalFormatting>
  <conditionalFormatting sqref="G16:G27">
    <cfRule type="expression" priority="2" dxfId="0">
      <formula>G16&gt;0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Cloudkasten GmbH</dc:creator>
  <dc:title xmlns:dc="http://purl.org/dc/elements/1.1/">Anforderungskatalog Fuhrparksoftware</dc:title>
  <dcterms:created xmlns:dcterms="http://purl.org/dc/terms/" xmlns:xsi="http://www.w3.org/2001/XMLSchema-instance" xsi:type="dcterms:W3CDTF">2026-09-28T00:00:00Z</dcterms:created>
  <dcterms:modified xmlns:dcterms="http://purl.org/dc/terms/" xmlns:xsi="http://www.w3.org/2001/XMLSchema-instance" xsi:type="dcterms:W3CDTF">2026-09-28T21:06:11Z</dcterms:modified>
</cp:coreProperties>
</file>